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<sst xmlns="http://schemas.openxmlformats.org/spreadsheetml/2006/main" count="83" uniqueCount="81">
  <si>
    <t>WEST VIRGINIA DIVISION OF CORRECTIONS &amp; REHABILITATION</t>
  </si>
  <si>
    <t>End of Month Population Statistics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</si>
  <si>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</si>
  <si>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</si>
  <si>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</si>
  <si>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</si>
  <si>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</si>
  <si>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</si>
  <si>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</si>
  <si>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</si>
  <si>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</si>
  <si>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</si>
  <si>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</si>
  <si>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</si>
  <si>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</t>
  </si>
  <si>
    <t>PRISONS</t>
  </si>
  <si>
    <t>Adult Inmates</t>
  </si>
  <si>
    <t>BECKLEY COR CENTER</t>
  </si>
  <si>
    <t xml:space="preserve">     BCC MALE</t>
  </si>
  <si>
    <t xml:space="preserve">     BCC FEMALE</t>
  </si>
  <si>
    <t>CHARLESTON COR CENTER</t>
  </si>
  <si>
    <t xml:space="preserve">     CCC MALE</t>
  </si>
  <si>
    <t xml:space="preserve">     CCC FEMALE</t>
  </si>
  <si>
    <t>DENMAR COR CENTER</t>
  </si>
  <si>
    <t>HUTTONSVILLE COR CENTER</t>
  </si>
  <si>
    <t>HUTTONSVILLE WORK CAMP</t>
  </si>
  <si>
    <t>LAKIN COR CENTER</t>
  </si>
  <si>
    <t>MARTINSBURG COR CENTER</t>
  </si>
  <si>
    <t>MT. OLIVE COR COMPLEX</t>
  </si>
  <si>
    <t>NORTHERN COR CENTER</t>
  </si>
  <si>
    <t>OHIO COUNTY COR CENTER</t>
  </si>
  <si>
    <t>PARKERSBURG COR. CENTER</t>
  </si>
  <si>
    <t>PRUNTYTOWN COR CENTER</t>
  </si>
  <si>
    <t>SALEM COR. CENTER</t>
  </si>
  <si>
    <t>ST. MARYS COR CENTER</t>
  </si>
  <si>
    <t>SLAYTON WORK CAMP</t>
  </si>
  <si>
    <t>Young Adult Inmates</t>
  </si>
  <si>
    <t>ANTHONY COR CENTER</t>
  </si>
  <si>
    <t xml:space="preserve">     ANTHONY MALE</t>
  </si>
  <si>
    <t xml:space="preserve">     ANTHONY FEMALE</t>
  </si>
  <si>
    <t xml:space="preserve">     ADULT DIAG MALE</t>
  </si>
  <si>
    <t>CONTRACTED PRISON</t>
  </si>
  <si>
    <t xml:space="preserve">     MCDOWELL CO COR CENTER</t>
  </si>
  <si>
    <t>Total Prison Inmates</t>
  </si>
  <si>
    <t>Prison Inmates</t>
  </si>
  <si>
    <t xml:space="preserve">    Males</t>
  </si>
  <si>
    <t xml:space="preserve">    Females</t>
  </si>
  <si>
    <t>Jail Inmates (Jail Backlog)</t>
  </si>
  <si>
    <t>Total Prison (Including Jail Backlog)</t>
  </si>
  <si>
    <t>JAILS</t>
  </si>
  <si>
    <t>CENTRAL REGIONAL JAIL</t>
  </si>
  <si>
    <t>EASTERN REGIONAL JAIL</t>
  </si>
  <si>
    <t>NORTH CENTRAL REGIONAL JAIL</t>
  </si>
  <si>
    <t>NORTHERN REGIONAL JAIL</t>
  </si>
  <si>
    <t>POTOMAC HIGHLANDS REGIONAL JAIL</t>
  </si>
  <si>
    <t>SOUTH CENTRAL REGIONAL JAIL</t>
  </si>
  <si>
    <t>SOUTHERN REGIONAL JAIL</t>
  </si>
  <si>
    <t>SOUTHWESTERN REGIONAL JAIL</t>
  </si>
  <si>
    <t>TYGART VALLEY REGIONAL JAIL</t>
  </si>
  <si>
    <t>WESTERN REGIONAL JAIL</t>
  </si>
  <si>
    <t>Total Jail Inmates</t>
  </si>
  <si>
    <t xml:space="preserve">   Males</t>
  </si>
  <si>
    <t xml:space="preserve">   Females</t>
  </si>
  <si>
    <t>Total Adults</t>
  </si>
  <si>
    <t>JUVENILES</t>
  </si>
  <si>
    <t>JM CHICK BUCKBEE JUVENILE CENTER</t>
  </si>
  <si>
    <t>DONALD R KUHN JUVENILE CENTER</t>
  </si>
  <si>
    <t>GENE SPADARO JUVENILE CENTER</t>
  </si>
  <si>
    <t>LORRIE YEAGER JR JUVENILE CENTER</t>
  </si>
  <si>
    <t>KENNETH "HONEY" RUBENSTEIN CENTER</t>
  </si>
  <si>
    <t>RONALD C MULHOLLAND JUVENILE CENTER</t>
  </si>
  <si>
    <t>ROBERT L SHELL JUV. DIAGNOSTIC AND INTAKE CENTER</t>
  </si>
  <si>
    <t>SAM PERDUE JUVENILE CENTER</t>
  </si>
  <si>
    <t>JAMES H "TIGER" MORTON JUVENILE CENTER</t>
  </si>
  <si>
    <t>VICKIE V DOUGLAS JUVENILE CENTER</t>
  </si>
  <si>
    <t>Total Juveniles</t>
  </si>
  <si>
    <t xml:space="preserve">Males </t>
  </si>
  <si>
    <t>Females</t>
  </si>
  <si>
    <t>GRAND TOTAL WVDCR</t>
  </si>
  <si>
    <t>CY2020</t>
  </si>
  <si>
    <t>2020 End of Month Counts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</si>
</sst>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2" fillId="34" borderId="12" xfId="0" applyFont="1" applyFill="1" applyBorder="1" applyAlignment="1">
      <alignment horizontal="left"/>
    </xf>
    <xf numFmtId="0" fontId="43" fillId="34" borderId="12" xfId="0" applyFont="1" applyFill="1" applyBorder="1" applyAlignment="1">
      <alignment horizontal="center"/>
    </xf>
    <xf numFmtId="0" fontId="43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4" fillId="6" borderId="15" xfId="0" applyFont="1" applyFill="1" applyBorder="1" applyAlignment="1">
      <alignment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1" fontId="3" fillId="6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3" fillId="6" borderId="17" xfId="0" applyNumberFormat="1" applyFont="1" applyFill="1" applyBorder="1" applyAlignment="1">
      <alignment horizontal="center"/>
    </xf>
    <xf numFmtId="1" fontId="3" fillId="0" borderId="17" xfId="0" applyNumberFormat="1" applyFont="1" applyBorder="1" applyAlignment="1">
      <alignment/>
    </xf>
    <xf numFmtId="0" fontId="42" fillId="34" borderId="19" xfId="0" applyFont="1" applyFill="1" applyBorder="1" applyAlignment="1">
      <alignment/>
    </xf>
    <xf numFmtId="0" fontId="45" fillId="34" borderId="19" xfId="0" applyFont="1" applyFill="1" applyBorder="1" applyAlignment="1">
      <alignment horizontal="center"/>
    </xf>
    <xf numFmtId="1" fontId="45" fillId="34" borderId="14" xfId="0" applyNumberFormat="1" applyFont="1" applyFill="1" applyBorder="1" applyAlignment="1">
      <alignment horizontal="center"/>
    </xf>
    <xf numFmtId="0" fontId="46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35" borderId="15" xfId="0" applyFont="1" applyFill="1" applyBorder="1" applyAlignment="1">
      <alignment/>
    </xf>
    <xf numFmtId="0" fontId="3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2" fillId="36" borderId="15" xfId="0" applyFont="1" applyFill="1" applyBorder="1" applyAlignment="1">
      <alignment/>
    </xf>
    <xf numFmtId="0" fontId="3" fillId="36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1" fontId="3" fillId="36" borderId="1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2" fillId="36" borderId="19" xfId="0" applyFont="1" applyFill="1" applyBorder="1" applyAlignment="1">
      <alignment/>
    </xf>
    <xf numFmtId="0" fontId="45" fillId="36" borderId="19" xfId="0" applyFont="1" applyFill="1" applyBorder="1" applyAlignment="1">
      <alignment horizontal="center"/>
    </xf>
    <xf numFmtId="1" fontId="45" fillId="36" borderId="21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4" fillId="17" borderId="15" xfId="0" applyFont="1" applyFill="1" applyBorder="1" applyAlignment="1">
      <alignment/>
    </xf>
    <xf numFmtId="0" fontId="3" fillId="17" borderId="15" xfId="0" applyFont="1" applyFill="1" applyBorder="1" applyAlignment="1">
      <alignment horizontal="center"/>
    </xf>
    <xf numFmtId="1" fontId="3" fillId="17" borderId="15" xfId="0" applyNumberFormat="1" applyFont="1" applyFill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42" fillId="37" borderId="15" xfId="0" applyFont="1" applyFill="1" applyBorder="1" applyAlignment="1">
      <alignment/>
    </xf>
    <xf numFmtId="0" fontId="3" fillId="37" borderId="15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center"/>
    </xf>
    <xf numFmtId="1" fontId="3" fillId="37" borderId="14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5" fillId="37" borderId="15" xfId="0" applyFont="1" applyFill="1" applyBorder="1" applyAlignment="1">
      <alignment/>
    </xf>
    <xf numFmtId="1" fontId="45" fillId="37" borderId="17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1" fontId="3" fillId="0" borderId="17" xfId="0" applyNumberFormat="1" applyFont="1" applyFill="1" applyBorder="1" applyAlignment="1">
      <alignment horizontal="center"/>
    </xf>
    <xf numFmtId="0" fontId="42" fillId="38" borderId="15" xfId="0" applyFont="1" applyFill="1" applyBorder="1" applyAlignment="1">
      <alignment/>
    </xf>
    <xf numFmtId="0" fontId="45" fillId="38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3"/>
  <sheetViews>
    <sheetView tabSelected="1" zoomScalePageLayoutView="0" workbookViewId="0" topLeftCell="A49">
      <selection activeCell="L77" sqref="L77"/>
    </sheetView>
  </sheetViews>
  <sheetFormatPr defaultColWidth="9.140625" defaultRowHeight="15"/>
  <cols>
    <col min="1" max="1" width="56.421875" style="2" customWidth="1"/>
    <col min="2" max="2" width="7.00390625" style="2" customWidth="1"/>
    <col min="3" max="3" width="6.7109375" style="2" customWidth="1"/>
    <col min="4" max="4" width="7.28125" style="2" customWidth="1"/>
    <col min="5" max="6" width="7.00390625" style="2" customWidth="1"/>
    <col min="7" max="7" width="6.421875" style="2" customWidth="1"/>
    <col min="8" max="8" width="6.140625" style="2" customWidth="1"/>
    <col min="9" max="9" width="7.140625" style="2" customWidth="1"/>
    <col min="10" max="10" width="6.8515625" style="2" customWidth="1"/>
    <col min="11" max="13" width="7.140625" style="2" customWidth="1"/>
    <col min="14" max="14" width="7.57421875" style="2" customWidth="1"/>
    <col min="15" max="15" width="7.8515625" style="2" customWidth="1"/>
    <col min="16" max="17" width="3.57421875" style="2" customWidth="1"/>
    <col min="18" max="22" width="5.8515625" style="2" customWidth="1"/>
    <col min="23" max="23" width="5.140625" style="2" customWidth="1"/>
    <col min="24" max="24" width="5.00390625" style="2" customWidth="1"/>
    <col min="25" max="29" width="5.8515625" style="2" customWidth="1"/>
    <col min="30" max="32" width="3.57421875" style="2" customWidth="1"/>
    <col min="33" max="33" width="9.28125" style="2" customWidth="1"/>
    <col min="34" max="16384" width="9.140625" style="2" customWidth="1"/>
  </cols>
  <sheetData>
    <row r="1" spans="1:33" ht="18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8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8">
      <c r="A3" s="59" t="s">
        <v>79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8.75" thickBot="1">
      <c r="A4" s="4" t="s">
        <v>80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6" t="s">
        <v>14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8"/>
    </row>
    <row r="5" spans="1:33" ht="18">
      <c r="A5" s="9" t="s">
        <v>15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12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</row>
    <row r="6" spans="1:33" ht="12.75">
      <c r="A6" s="13" t="s">
        <v>16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6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2.75">
      <c r="A7" s="13" t="s">
        <v>17</v>
      </c>
      <c r="B7" s="14">
        <f>SUM(B8:B9)</f>
        <v>109</v>
      </c>
      <c r="C7" s="14">
        <f>SUM(C8:C9)</f>
        <v>109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6">
        <f>AVERAGE(B7:M7)</f>
        <v>109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15">
      <c r="A8" s="17" t="s">
        <v>18</v>
      </c>
      <c r="B8" s="18">
        <v>109</v>
      </c>
      <c r="C8" s="18">
        <v>109</v>
      </c>
      <c r="D8" s="18"/>
      <c r="E8" s="18"/>
      <c r="F8" s="18"/>
      <c r="G8" s="19"/>
      <c r="H8" s="18"/>
      <c r="I8" s="18"/>
      <c r="J8" s="18"/>
      <c r="K8" s="18"/>
      <c r="L8" s="18"/>
      <c r="M8" s="19"/>
      <c r="N8" s="20">
        <f>AVERAGE(B8:M8)</f>
        <v>109</v>
      </c>
      <c r="O8" s="21"/>
      <c r="P8" s="21"/>
      <c r="Q8" s="21"/>
      <c r="R8" s="21"/>
      <c r="S8" s="7"/>
      <c r="T8" s="7"/>
      <c r="U8" s="7"/>
      <c r="V8" s="7"/>
      <c r="W8" s="7"/>
      <c r="X8" s="7"/>
      <c r="Y8" s="21"/>
      <c r="Z8" s="21"/>
      <c r="AA8" s="21"/>
      <c r="AB8" s="21"/>
      <c r="AC8" s="21"/>
      <c r="AD8" s="21"/>
      <c r="AE8" s="21"/>
      <c r="AF8" s="21"/>
      <c r="AG8" s="21"/>
    </row>
    <row r="9" spans="1:33" ht="15">
      <c r="A9" s="17" t="s">
        <v>19</v>
      </c>
      <c r="B9" s="18">
        <v>0</v>
      </c>
      <c r="C9" s="18">
        <v>0</v>
      </c>
      <c r="D9" s="18"/>
      <c r="E9" s="18"/>
      <c r="F9" s="18"/>
      <c r="G9" s="19"/>
      <c r="H9" s="18"/>
      <c r="I9" s="18"/>
      <c r="J9" s="18"/>
      <c r="K9" s="18"/>
      <c r="L9" s="18"/>
      <c r="M9" s="19"/>
      <c r="N9" s="20">
        <f>AVERAGE(B9:M9)</f>
        <v>0</v>
      </c>
      <c r="O9" s="21"/>
      <c r="P9" s="21"/>
      <c r="Q9" s="21"/>
      <c r="R9" s="21"/>
      <c r="S9" s="7"/>
      <c r="T9" s="7"/>
      <c r="U9" s="7"/>
      <c r="V9" s="7"/>
      <c r="W9" s="7"/>
      <c r="X9" s="7"/>
      <c r="Y9" s="21"/>
      <c r="Z9" s="21"/>
      <c r="AA9" s="21"/>
      <c r="AB9" s="21"/>
      <c r="AC9" s="21"/>
      <c r="AD9" s="21"/>
      <c r="AE9" s="21"/>
      <c r="AF9" s="21"/>
      <c r="AG9" s="21"/>
    </row>
    <row r="10" spans="1:33" ht="12.75">
      <c r="A10" s="13" t="s">
        <v>20</v>
      </c>
      <c r="B10" s="14">
        <f>SUM(B11:B12)</f>
        <v>134</v>
      </c>
      <c r="C10" s="14">
        <f>SUM(C11:C12)</f>
        <v>131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6">
        <f aca="true" t="shared" si="0" ref="N10:N25">AVERAGE(B10:M10)</f>
        <v>132.5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5">
      <c r="A11" s="17" t="s">
        <v>21</v>
      </c>
      <c r="B11" s="18">
        <v>79</v>
      </c>
      <c r="C11" s="18">
        <v>80</v>
      </c>
      <c r="D11" s="18"/>
      <c r="E11" s="18"/>
      <c r="F11" s="18"/>
      <c r="G11" s="19"/>
      <c r="H11" s="18"/>
      <c r="I11" s="18"/>
      <c r="J11" s="18"/>
      <c r="K11" s="18"/>
      <c r="L11" s="18"/>
      <c r="M11" s="19"/>
      <c r="N11" s="22">
        <f t="shared" si="0"/>
        <v>79.5</v>
      </c>
      <c r="O11" s="21"/>
      <c r="P11" s="21"/>
      <c r="Q11" s="21"/>
      <c r="R11" s="21"/>
      <c r="S11" s="7"/>
      <c r="T11" s="7"/>
      <c r="U11" s="7"/>
      <c r="V11" s="7"/>
      <c r="W11" s="7"/>
      <c r="X11" s="7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ht="15">
      <c r="A12" s="17" t="s">
        <v>22</v>
      </c>
      <c r="B12" s="18">
        <v>55</v>
      </c>
      <c r="C12" s="18">
        <v>51</v>
      </c>
      <c r="D12" s="18"/>
      <c r="E12" s="18"/>
      <c r="F12" s="18"/>
      <c r="G12" s="19"/>
      <c r="H12" s="18"/>
      <c r="I12" s="18"/>
      <c r="J12" s="18"/>
      <c r="K12" s="18"/>
      <c r="L12" s="18"/>
      <c r="M12" s="19"/>
      <c r="N12" s="22">
        <f t="shared" si="0"/>
        <v>53</v>
      </c>
      <c r="O12" s="21"/>
      <c r="P12" s="21"/>
      <c r="Q12" s="21"/>
      <c r="R12" s="21"/>
      <c r="S12" s="7"/>
      <c r="T12" s="7"/>
      <c r="U12" s="7"/>
      <c r="V12" s="7"/>
      <c r="W12" s="7"/>
      <c r="X12" s="7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ht="12.75">
      <c r="A13" s="13" t="s">
        <v>23</v>
      </c>
      <c r="B13" s="14">
        <v>234</v>
      </c>
      <c r="C13" s="14">
        <v>240</v>
      </c>
      <c r="D13" s="14"/>
      <c r="E13" s="14"/>
      <c r="F13" s="14"/>
      <c r="G13" s="15"/>
      <c r="H13" s="14"/>
      <c r="I13" s="14"/>
      <c r="J13" s="14"/>
      <c r="K13" s="14"/>
      <c r="L13" s="14"/>
      <c r="M13" s="15"/>
      <c r="N13" s="16">
        <f t="shared" si="0"/>
        <v>237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12.75">
      <c r="A14" s="13" t="s">
        <v>24</v>
      </c>
      <c r="B14" s="14">
        <v>1136</v>
      </c>
      <c r="C14" s="14">
        <v>1136</v>
      </c>
      <c r="D14" s="14"/>
      <c r="E14" s="14"/>
      <c r="F14" s="14"/>
      <c r="G14" s="15"/>
      <c r="H14" s="14"/>
      <c r="I14" s="14"/>
      <c r="J14" s="14"/>
      <c r="K14" s="14"/>
      <c r="L14" s="14"/>
      <c r="M14" s="15"/>
      <c r="N14" s="16">
        <f t="shared" si="0"/>
        <v>1136</v>
      </c>
      <c r="O14" s="7"/>
      <c r="P14" s="7"/>
      <c r="Q14" s="7"/>
      <c r="R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12.75">
      <c r="A15" s="13" t="s">
        <v>25</v>
      </c>
      <c r="B15" s="14">
        <v>47</v>
      </c>
      <c r="C15" s="14">
        <v>48</v>
      </c>
      <c r="D15" s="14"/>
      <c r="E15" s="14"/>
      <c r="F15" s="14"/>
      <c r="G15" s="15"/>
      <c r="H15" s="14"/>
      <c r="I15" s="14"/>
      <c r="J15" s="14"/>
      <c r="K15" s="14"/>
      <c r="L15" s="14"/>
      <c r="M15" s="15"/>
      <c r="N15" s="16">
        <f t="shared" si="0"/>
        <v>47.5</v>
      </c>
      <c r="O15" s="7"/>
      <c r="P15" s="7"/>
      <c r="Q15" s="7"/>
      <c r="R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12.75">
      <c r="A16" s="13" t="s">
        <v>26</v>
      </c>
      <c r="B16" s="14">
        <v>582</v>
      </c>
      <c r="C16" s="14">
        <v>585</v>
      </c>
      <c r="D16" s="14"/>
      <c r="E16" s="14"/>
      <c r="F16" s="14"/>
      <c r="G16" s="15"/>
      <c r="H16" s="14"/>
      <c r="I16" s="14"/>
      <c r="J16" s="14"/>
      <c r="K16" s="14"/>
      <c r="L16" s="14"/>
      <c r="M16" s="15"/>
      <c r="N16" s="16">
        <f t="shared" si="0"/>
        <v>583.5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12.75">
      <c r="A17" s="13" t="s">
        <v>27</v>
      </c>
      <c r="B17" s="14">
        <v>116</v>
      </c>
      <c r="C17" s="14">
        <v>118</v>
      </c>
      <c r="D17" s="14"/>
      <c r="E17" s="14"/>
      <c r="F17" s="14"/>
      <c r="G17" s="15"/>
      <c r="H17" s="14"/>
      <c r="I17" s="14"/>
      <c r="J17" s="14"/>
      <c r="K17" s="14"/>
      <c r="L17" s="14"/>
      <c r="M17" s="15"/>
      <c r="N17" s="16">
        <f t="shared" si="0"/>
        <v>117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12.75">
      <c r="A18" s="13" t="s">
        <v>28</v>
      </c>
      <c r="B18" s="14">
        <v>1010</v>
      </c>
      <c r="C18" s="14">
        <v>1006</v>
      </c>
      <c r="D18" s="14"/>
      <c r="E18" s="14"/>
      <c r="F18" s="14"/>
      <c r="G18" s="15"/>
      <c r="H18" s="14"/>
      <c r="I18" s="14"/>
      <c r="J18" s="14"/>
      <c r="K18" s="14"/>
      <c r="L18" s="14"/>
      <c r="M18" s="15"/>
      <c r="N18" s="16">
        <f t="shared" si="0"/>
        <v>1008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12.75">
      <c r="A19" s="13" t="s">
        <v>29</v>
      </c>
      <c r="B19" s="14">
        <v>249</v>
      </c>
      <c r="C19" s="14">
        <v>246</v>
      </c>
      <c r="D19" s="14"/>
      <c r="E19" s="14"/>
      <c r="F19" s="14"/>
      <c r="G19" s="15"/>
      <c r="H19" s="14"/>
      <c r="I19" s="14"/>
      <c r="J19" s="14"/>
      <c r="K19" s="14"/>
      <c r="L19" s="14"/>
      <c r="M19" s="15"/>
      <c r="N19" s="16">
        <f t="shared" si="0"/>
        <v>247.5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12.75">
      <c r="A20" s="13" t="s">
        <v>30</v>
      </c>
      <c r="B20" s="14">
        <v>60</v>
      </c>
      <c r="C20" s="14">
        <v>64</v>
      </c>
      <c r="D20" s="14"/>
      <c r="E20" s="14"/>
      <c r="F20" s="14"/>
      <c r="G20" s="15"/>
      <c r="H20" s="14"/>
      <c r="I20" s="14"/>
      <c r="J20" s="14"/>
      <c r="K20" s="14"/>
      <c r="L20" s="14"/>
      <c r="M20" s="15"/>
      <c r="N20" s="16">
        <f t="shared" si="0"/>
        <v>62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2.75">
      <c r="A21" s="17" t="s">
        <v>31</v>
      </c>
      <c r="B21" s="18">
        <v>339</v>
      </c>
      <c r="C21" s="18">
        <v>335</v>
      </c>
      <c r="D21" s="18"/>
      <c r="E21" s="18"/>
      <c r="F21" s="18"/>
      <c r="G21" s="19"/>
      <c r="H21" s="18"/>
      <c r="I21" s="18"/>
      <c r="J21" s="18"/>
      <c r="K21" s="18"/>
      <c r="L21" s="18"/>
      <c r="M21" s="19"/>
      <c r="N21" s="22">
        <f t="shared" si="0"/>
        <v>337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2.75">
      <c r="A22" s="13" t="s">
        <v>32</v>
      </c>
      <c r="B22" s="14">
        <v>353</v>
      </c>
      <c r="C22" s="14">
        <v>359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6">
        <f t="shared" si="0"/>
        <v>356</v>
      </c>
      <c r="O22" s="7"/>
      <c r="P22" s="7"/>
      <c r="Q22" s="7"/>
      <c r="R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2.75">
      <c r="A23" s="13" t="s">
        <v>33</v>
      </c>
      <c r="B23" s="14">
        <v>367</v>
      </c>
      <c r="C23" s="14">
        <v>365</v>
      </c>
      <c r="D23" s="14"/>
      <c r="E23" s="14"/>
      <c r="F23" s="14"/>
      <c r="G23" s="15"/>
      <c r="H23" s="14"/>
      <c r="I23" s="14"/>
      <c r="J23" s="14"/>
      <c r="K23" s="14"/>
      <c r="L23" s="14"/>
      <c r="M23" s="15"/>
      <c r="N23" s="16">
        <f t="shared" si="0"/>
        <v>366</v>
      </c>
      <c r="O23" s="7"/>
      <c r="P23" s="7"/>
      <c r="Q23" s="7"/>
      <c r="R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12.75">
      <c r="A24" s="13" t="s">
        <v>34</v>
      </c>
      <c r="B24" s="14">
        <v>659</v>
      </c>
      <c r="C24" s="14">
        <v>695</v>
      </c>
      <c r="D24" s="14"/>
      <c r="E24" s="14"/>
      <c r="F24" s="14"/>
      <c r="G24" s="15"/>
      <c r="H24" s="14"/>
      <c r="I24" s="14"/>
      <c r="J24" s="14"/>
      <c r="K24" s="14"/>
      <c r="L24" s="14"/>
      <c r="M24" s="15"/>
      <c r="N24" s="16">
        <f t="shared" si="0"/>
        <v>677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2.75">
      <c r="A25" s="13" t="s">
        <v>35</v>
      </c>
      <c r="B25" s="14">
        <v>47</v>
      </c>
      <c r="C25" s="14">
        <v>48</v>
      </c>
      <c r="D25" s="14"/>
      <c r="E25" s="14"/>
      <c r="F25" s="14"/>
      <c r="G25" s="15"/>
      <c r="H25" s="14"/>
      <c r="I25" s="14"/>
      <c r="J25" s="14"/>
      <c r="K25" s="14"/>
      <c r="L25" s="14"/>
      <c r="M25" s="15"/>
      <c r="N25" s="16">
        <f t="shared" si="0"/>
        <v>47.5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5">
      <c r="A26" s="13"/>
      <c r="B26" s="14"/>
      <c r="C26" s="14"/>
      <c r="D26" s="14"/>
      <c r="E26" s="14"/>
      <c r="F26" s="14"/>
      <c r="G26" s="15"/>
      <c r="H26" s="14"/>
      <c r="I26" s="14"/>
      <c r="J26" s="14"/>
      <c r="K26" s="14"/>
      <c r="L26" s="14"/>
      <c r="M26" s="15"/>
      <c r="N26" s="23"/>
      <c r="O26" s="21"/>
      <c r="P26" s="21"/>
      <c r="Q26" s="21"/>
      <c r="R26" s="21"/>
      <c r="S26" s="7"/>
      <c r="T26" s="7"/>
      <c r="U26" s="7"/>
      <c r="V26" s="7"/>
      <c r="W26" s="7"/>
      <c r="X26" s="7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ht="15">
      <c r="A27" s="13" t="s">
        <v>36</v>
      </c>
      <c r="B27" s="14"/>
      <c r="C27" s="14"/>
      <c r="D27" s="14"/>
      <c r="E27" s="14"/>
      <c r="F27" s="14"/>
      <c r="G27" s="15"/>
      <c r="H27" s="14"/>
      <c r="I27" s="14"/>
      <c r="J27" s="14"/>
      <c r="K27" s="14"/>
      <c r="L27" s="14"/>
      <c r="M27" s="15"/>
      <c r="N27" s="23"/>
      <c r="O27" s="21"/>
      <c r="P27" s="21"/>
      <c r="Q27" s="21"/>
      <c r="R27" s="21"/>
      <c r="S27" s="7"/>
      <c r="T27" s="7"/>
      <c r="U27" s="7"/>
      <c r="V27" s="7"/>
      <c r="W27" s="7"/>
      <c r="X27" s="7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ht="12.75">
      <c r="A28" s="13" t="s">
        <v>37</v>
      </c>
      <c r="B28" s="14">
        <v>0</v>
      </c>
      <c r="C28" s="14">
        <f>SUM(C29:C31)</f>
        <v>0</v>
      </c>
      <c r="D28" s="14">
        <f>SUM(D29:D31)</f>
        <v>0</v>
      </c>
      <c r="E28" s="14">
        <f>SUM(E29:E31)</f>
        <v>0</v>
      </c>
      <c r="F28" s="14">
        <f>SUM(F29:F31)</f>
        <v>0</v>
      </c>
      <c r="G28" s="14">
        <f>SUM(G29:G31)</f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6">
        <f>AVERAGE(B28:M28)</f>
        <v>0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5">
      <c r="A29" s="17" t="s">
        <v>38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9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>
        <v>0</v>
      </c>
      <c r="N29" s="22">
        <f>AVERAGE(B29:M29)</f>
        <v>0</v>
      </c>
      <c r="O29" s="21"/>
      <c r="P29" s="21"/>
      <c r="Q29" s="21"/>
      <c r="R29" s="21"/>
      <c r="S29" s="7"/>
      <c r="T29" s="7"/>
      <c r="U29" s="7"/>
      <c r="V29" s="7"/>
      <c r="W29" s="7"/>
      <c r="X29" s="7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ht="15">
      <c r="A30" s="17" t="s">
        <v>39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9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9">
        <v>0</v>
      </c>
      <c r="N30" s="22">
        <f>AVERAGE(B30:M30)</f>
        <v>0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ht="15">
      <c r="A31" s="17" t="s">
        <v>40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9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9">
        <v>0</v>
      </c>
      <c r="N31" s="22">
        <f>AVERAGE(B31:M31)</f>
        <v>0</v>
      </c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ht="15">
      <c r="A32" s="13"/>
      <c r="B32" s="14"/>
      <c r="C32" s="14"/>
      <c r="D32" s="14"/>
      <c r="E32" s="14"/>
      <c r="F32" s="14"/>
      <c r="G32" s="15"/>
      <c r="H32" s="14"/>
      <c r="I32" s="14"/>
      <c r="J32" s="14"/>
      <c r="K32" s="14"/>
      <c r="L32" s="14"/>
      <c r="M32" s="15"/>
      <c r="N32" s="16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 ht="15">
      <c r="A33" s="13" t="s">
        <v>41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6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 ht="15.75" thickBot="1">
      <c r="A34" s="13" t="s">
        <v>42</v>
      </c>
      <c r="B34" s="14">
        <v>436</v>
      </c>
      <c r="C34" s="14">
        <v>442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6">
        <f aca="true" t="shared" si="1" ref="N34:N42">AVERAGE(B34:M34)</f>
        <v>439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pans="1:33" ht="15.75" thickTop="1">
      <c r="A35" s="24" t="s">
        <v>43</v>
      </c>
      <c r="B35" s="25">
        <f aca="true" t="shared" si="2" ref="B35:M35">SUM(B7,B10,B13:B15,B16:B22,B23,B24,B28,B34,B25)</f>
        <v>5878</v>
      </c>
      <c r="C35" s="25">
        <f t="shared" si="2"/>
        <v>5927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>
        <f t="shared" si="1"/>
        <v>5902.5</v>
      </c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1:33" ht="15">
      <c r="A36" s="27" t="s">
        <v>44</v>
      </c>
      <c r="B36" s="28">
        <f>B37+B38</f>
        <v>5878</v>
      </c>
      <c r="C36" s="28">
        <f>C37+C38</f>
        <v>5927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16">
        <f t="shared" si="1"/>
        <v>5902.5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3" ht="15">
      <c r="A37" s="29" t="s">
        <v>45</v>
      </c>
      <c r="B37" s="30">
        <v>5242</v>
      </c>
      <c r="C37" s="30">
        <v>5293</v>
      </c>
      <c r="D37" s="30"/>
      <c r="E37" s="30"/>
      <c r="F37" s="30"/>
      <c r="G37" s="31"/>
      <c r="H37" s="30"/>
      <c r="I37" s="30"/>
      <c r="J37" s="30"/>
      <c r="K37" s="30"/>
      <c r="L37" s="30"/>
      <c r="M37" s="31"/>
      <c r="N37" s="16">
        <f t="shared" si="1"/>
        <v>5267.5</v>
      </c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spans="1:33" ht="15">
      <c r="A38" s="29" t="s">
        <v>46</v>
      </c>
      <c r="B38" s="30">
        <v>636</v>
      </c>
      <c r="C38" s="30">
        <v>634</v>
      </c>
      <c r="D38" s="30"/>
      <c r="E38" s="30"/>
      <c r="F38" s="30"/>
      <c r="G38" s="31"/>
      <c r="H38" s="30"/>
      <c r="I38" s="30"/>
      <c r="J38" s="30"/>
      <c r="K38" s="30"/>
      <c r="L38" s="30"/>
      <c r="M38" s="31"/>
      <c r="N38" s="16">
        <f t="shared" si="1"/>
        <v>635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1:33" ht="15">
      <c r="A39" s="29" t="s">
        <v>47</v>
      </c>
      <c r="B39" s="30">
        <f>B40+B41</f>
        <v>896</v>
      </c>
      <c r="C39" s="30">
        <f>C40+C41</f>
        <v>884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16">
        <f t="shared" si="1"/>
        <v>890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1:33" ht="15">
      <c r="A40" s="29" t="s">
        <v>45</v>
      </c>
      <c r="B40" s="30">
        <v>732</v>
      </c>
      <c r="C40" s="30">
        <v>724</v>
      </c>
      <c r="D40" s="30"/>
      <c r="E40" s="30"/>
      <c r="F40" s="30"/>
      <c r="G40" s="31"/>
      <c r="H40" s="30"/>
      <c r="I40" s="30"/>
      <c r="J40" s="30"/>
      <c r="K40" s="30"/>
      <c r="L40" s="30"/>
      <c r="M40" s="31"/>
      <c r="N40" s="16">
        <f t="shared" si="1"/>
        <v>728</v>
      </c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</row>
    <row r="41" spans="1:33" ht="15">
      <c r="A41" s="29" t="s">
        <v>46</v>
      </c>
      <c r="B41" s="30">
        <v>164</v>
      </c>
      <c r="C41" s="30">
        <v>160</v>
      </c>
      <c r="D41" s="30"/>
      <c r="E41" s="30"/>
      <c r="F41" s="30"/>
      <c r="G41" s="31"/>
      <c r="H41" s="30"/>
      <c r="I41" s="30"/>
      <c r="J41" s="30"/>
      <c r="K41" s="30"/>
      <c r="L41" s="30"/>
      <c r="M41" s="31"/>
      <c r="N41" s="16">
        <f t="shared" si="1"/>
        <v>162</v>
      </c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spans="1:33" ht="15">
      <c r="A42" s="13" t="s">
        <v>48</v>
      </c>
      <c r="B42" s="32">
        <f>B36+B39</f>
        <v>6774</v>
      </c>
      <c r="C42" s="32">
        <f>C36+C39</f>
        <v>6811</v>
      </c>
      <c r="D42" s="14"/>
      <c r="E42" s="14"/>
      <c r="F42" s="14"/>
      <c r="G42" s="32"/>
      <c r="H42" s="32"/>
      <c r="I42" s="32"/>
      <c r="J42" s="32"/>
      <c r="K42" s="32"/>
      <c r="L42" s="32"/>
      <c r="M42" s="32"/>
      <c r="N42" s="16">
        <f t="shared" si="1"/>
        <v>6792.5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</row>
    <row r="43" spans="1:33" ht="15">
      <c r="A43" s="33" t="s">
        <v>49</v>
      </c>
      <c r="B43" s="34"/>
      <c r="C43" s="34"/>
      <c r="D43" s="34"/>
      <c r="E43" s="34"/>
      <c r="F43" s="34"/>
      <c r="G43" s="35"/>
      <c r="H43" s="34"/>
      <c r="I43" s="34"/>
      <c r="J43" s="34"/>
      <c r="K43" s="34"/>
      <c r="L43" s="34"/>
      <c r="M43" s="35"/>
      <c r="N43" s="36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  <row r="44" spans="1:33" ht="15">
      <c r="A44" s="13" t="s">
        <v>50</v>
      </c>
      <c r="B44" s="14">
        <v>366</v>
      </c>
      <c r="C44" s="14">
        <v>368</v>
      </c>
      <c r="D44" s="14"/>
      <c r="E44" s="14"/>
      <c r="F44" s="14"/>
      <c r="G44" s="15"/>
      <c r="H44" s="14"/>
      <c r="I44" s="14"/>
      <c r="J44" s="14"/>
      <c r="K44" s="14"/>
      <c r="L44" s="14"/>
      <c r="M44" s="15"/>
      <c r="N44" s="23">
        <f>AVERAGE(B44:M44)</f>
        <v>367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 spans="1:33" ht="15">
      <c r="A45" s="13" t="s">
        <v>51</v>
      </c>
      <c r="B45" s="14">
        <v>423</v>
      </c>
      <c r="C45" s="14">
        <v>457</v>
      </c>
      <c r="D45" s="14"/>
      <c r="E45" s="14"/>
      <c r="F45" s="14"/>
      <c r="G45" s="15"/>
      <c r="H45" s="14"/>
      <c r="I45" s="14"/>
      <c r="J45" s="14"/>
      <c r="K45" s="14"/>
      <c r="L45" s="14"/>
      <c r="M45" s="15"/>
      <c r="N45" s="23">
        <f aca="true" t="shared" si="3" ref="N45:N53">AVERAGE(B45:M45)</f>
        <v>440</v>
      </c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</row>
    <row r="46" spans="1:33" ht="15">
      <c r="A46" s="13" t="s">
        <v>52</v>
      </c>
      <c r="B46" s="14">
        <v>819</v>
      </c>
      <c r="C46" s="14">
        <v>825</v>
      </c>
      <c r="D46" s="14"/>
      <c r="E46" s="14"/>
      <c r="F46" s="14"/>
      <c r="G46" s="15"/>
      <c r="H46" s="14"/>
      <c r="I46" s="14"/>
      <c r="J46" s="14"/>
      <c r="K46" s="14"/>
      <c r="L46" s="14"/>
      <c r="M46" s="15"/>
      <c r="N46" s="23">
        <f t="shared" si="3"/>
        <v>822</v>
      </c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33" ht="15">
      <c r="A47" s="37" t="s">
        <v>53</v>
      </c>
      <c r="B47" s="14">
        <v>363</v>
      </c>
      <c r="C47" s="14">
        <v>360</v>
      </c>
      <c r="D47" s="14"/>
      <c r="E47" s="14"/>
      <c r="F47" s="14"/>
      <c r="G47" s="15"/>
      <c r="H47" s="14"/>
      <c r="I47" s="14"/>
      <c r="J47" s="14"/>
      <c r="K47" s="14"/>
      <c r="L47" s="14"/>
      <c r="M47" s="15"/>
      <c r="N47" s="23">
        <f t="shared" si="3"/>
        <v>361.5</v>
      </c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33" ht="15">
      <c r="A48" s="13" t="s">
        <v>54</v>
      </c>
      <c r="B48" s="14">
        <v>283</v>
      </c>
      <c r="C48" s="14">
        <v>271</v>
      </c>
      <c r="D48" s="14"/>
      <c r="E48" s="14"/>
      <c r="F48" s="14"/>
      <c r="G48" s="15"/>
      <c r="H48" s="14"/>
      <c r="I48" s="14"/>
      <c r="J48" s="14"/>
      <c r="K48" s="14"/>
      <c r="L48" s="14"/>
      <c r="M48" s="15"/>
      <c r="N48" s="23">
        <f t="shared" si="3"/>
        <v>277</v>
      </c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</row>
    <row r="49" spans="1:33" ht="15">
      <c r="A49" s="13" t="s">
        <v>55</v>
      </c>
      <c r="B49" s="14">
        <v>539</v>
      </c>
      <c r="C49" s="14">
        <v>530</v>
      </c>
      <c r="D49" s="14"/>
      <c r="E49" s="14"/>
      <c r="F49" s="14"/>
      <c r="G49" s="15"/>
      <c r="H49" s="14"/>
      <c r="I49" s="14"/>
      <c r="J49" s="14"/>
      <c r="K49" s="14"/>
      <c r="L49" s="14"/>
      <c r="M49" s="15"/>
      <c r="N49" s="23">
        <f t="shared" si="3"/>
        <v>534.5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</row>
    <row r="50" spans="1:33" ht="15">
      <c r="A50" s="13" t="s">
        <v>56</v>
      </c>
      <c r="B50" s="14">
        <v>688</v>
      </c>
      <c r="C50" s="14">
        <v>671</v>
      </c>
      <c r="D50" s="14"/>
      <c r="E50" s="14"/>
      <c r="F50" s="14"/>
      <c r="G50" s="15"/>
      <c r="H50" s="14"/>
      <c r="I50" s="14"/>
      <c r="J50" s="14"/>
      <c r="K50" s="14"/>
      <c r="L50" s="14"/>
      <c r="M50" s="15"/>
      <c r="N50" s="23">
        <f t="shared" si="3"/>
        <v>679.5</v>
      </c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</row>
    <row r="51" spans="1:33" ht="15">
      <c r="A51" s="13" t="s">
        <v>57</v>
      </c>
      <c r="B51" s="14">
        <v>440</v>
      </c>
      <c r="C51" s="14">
        <v>440</v>
      </c>
      <c r="D51" s="14"/>
      <c r="E51" s="14"/>
      <c r="F51" s="14"/>
      <c r="G51" s="15"/>
      <c r="H51" s="14"/>
      <c r="I51" s="14"/>
      <c r="J51" s="14"/>
      <c r="K51" s="14"/>
      <c r="L51" s="14"/>
      <c r="M51" s="15"/>
      <c r="N51" s="23">
        <f t="shared" si="3"/>
        <v>440</v>
      </c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</row>
    <row r="52" spans="1:33" ht="15">
      <c r="A52" s="13" t="s">
        <v>58</v>
      </c>
      <c r="B52" s="14">
        <v>505</v>
      </c>
      <c r="C52" s="14">
        <v>502</v>
      </c>
      <c r="D52" s="14"/>
      <c r="E52" s="14"/>
      <c r="F52" s="14"/>
      <c r="G52" s="15"/>
      <c r="H52" s="14"/>
      <c r="I52" s="14"/>
      <c r="J52" s="14"/>
      <c r="K52" s="14"/>
      <c r="L52" s="14"/>
      <c r="M52" s="15"/>
      <c r="N52" s="23">
        <f t="shared" si="3"/>
        <v>503.5</v>
      </c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</row>
    <row r="53" spans="1:33" ht="15.75" thickBot="1">
      <c r="A53" s="13" t="s">
        <v>59</v>
      </c>
      <c r="B53" s="14">
        <v>651</v>
      </c>
      <c r="C53" s="14">
        <v>668</v>
      </c>
      <c r="D53" s="14"/>
      <c r="E53" s="14"/>
      <c r="F53" s="14"/>
      <c r="G53" s="15"/>
      <c r="H53" s="14"/>
      <c r="I53" s="14"/>
      <c r="J53" s="14"/>
      <c r="K53" s="14"/>
      <c r="L53" s="14"/>
      <c r="M53" s="15"/>
      <c r="N53" s="23">
        <f t="shared" si="3"/>
        <v>659.5</v>
      </c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</row>
    <row r="54" spans="1:33" ht="15.75" thickTop="1">
      <c r="A54" s="38" t="s">
        <v>60</v>
      </c>
      <c r="B54" s="39">
        <f>SUM(B44:B53)</f>
        <v>5077</v>
      </c>
      <c r="C54" s="39">
        <f aca="true" t="shared" si="4" ref="C54:M54">SUM(C44:C53)</f>
        <v>5092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40">
        <f>AVERAGE(B54:M54)</f>
        <v>5084.5</v>
      </c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</row>
    <row r="55" spans="1:33" ht="15">
      <c r="A55" s="29" t="s">
        <v>61</v>
      </c>
      <c r="B55" s="30">
        <v>4150</v>
      </c>
      <c r="C55" s="30">
        <v>4176</v>
      </c>
      <c r="D55" s="30"/>
      <c r="E55" s="30"/>
      <c r="F55" s="30"/>
      <c r="G55" s="41"/>
      <c r="H55" s="30"/>
      <c r="I55" s="30"/>
      <c r="J55" s="30"/>
      <c r="K55" s="30"/>
      <c r="L55" s="30"/>
      <c r="M55" s="41"/>
      <c r="N55" s="16">
        <f>AVERAGE(B55:M55)</f>
        <v>4163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</row>
    <row r="56" spans="1:33" ht="15">
      <c r="A56" s="29" t="s">
        <v>62</v>
      </c>
      <c r="B56" s="30">
        <v>927</v>
      </c>
      <c r="C56" s="30">
        <v>916</v>
      </c>
      <c r="D56" s="30"/>
      <c r="E56" s="30"/>
      <c r="F56" s="30"/>
      <c r="G56" s="31"/>
      <c r="H56" s="30"/>
      <c r="I56" s="30"/>
      <c r="J56" s="30"/>
      <c r="K56" s="30"/>
      <c r="L56" s="30"/>
      <c r="M56" s="31"/>
      <c r="N56" s="16">
        <f>AVERAGE(B56:M56)</f>
        <v>921.5</v>
      </c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</row>
    <row r="57" spans="1:33" ht="17.25" customHeight="1">
      <c r="A57" s="42" t="s">
        <v>63</v>
      </c>
      <c r="B57" s="43">
        <f aca="true" t="shared" si="5" ref="B57:M57">SUM(B35,B54)</f>
        <v>10955</v>
      </c>
      <c r="C57" s="43">
        <f t="shared" si="5"/>
        <v>11019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4">
        <f>AVERAGE(B57:M57)</f>
        <v>10987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t="12.75">
      <c r="A58" s="13"/>
      <c r="B58" s="14"/>
      <c r="C58" s="14"/>
      <c r="D58" s="14"/>
      <c r="E58" s="14"/>
      <c r="F58" s="14"/>
      <c r="G58" s="15"/>
      <c r="H58" s="14"/>
      <c r="I58" s="14"/>
      <c r="J58" s="14"/>
      <c r="K58" s="14"/>
      <c r="L58" s="14"/>
      <c r="M58" s="14"/>
      <c r="N58" s="45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15">
      <c r="A59" s="46" t="s">
        <v>64</v>
      </c>
      <c r="B59" s="47"/>
      <c r="C59" s="47"/>
      <c r="D59" s="47"/>
      <c r="E59" s="47"/>
      <c r="F59" s="47"/>
      <c r="G59" s="48"/>
      <c r="H59" s="47"/>
      <c r="I59" s="47"/>
      <c r="J59" s="47"/>
      <c r="K59" s="47"/>
      <c r="L59" s="47"/>
      <c r="M59" s="48"/>
      <c r="N59" s="49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</row>
    <row r="60" spans="1:33" ht="15">
      <c r="A60" s="13" t="s">
        <v>65</v>
      </c>
      <c r="B60" s="14">
        <v>13</v>
      </c>
      <c r="C60" s="14">
        <v>18</v>
      </c>
      <c r="D60" s="14"/>
      <c r="E60" s="14"/>
      <c r="F60" s="14"/>
      <c r="G60" s="15"/>
      <c r="H60" s="14"/>
      <c r="I60" s="14"/>
      <c r="J60" s="14"/>
      <c r="K60" s="14"/>
      <c r="L60" s="14"/>
      <c r="M60" s="15"/>
      <c r="N60" s="16">
        <f>AVERAGE(B60:M60)</f>
        <v>15.5</v>
      </c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</row>
    <row r="61" spans="1:33" ht="15">
      <c r="A61" s="13" t="s">
        <v>66</v>
      </c>
      <c r="B61" s="14">
        <v>40</v>
      </c>
      <c r="C61" s="14">
        <v>41</v>
      </c>
      <c r="D61" s="14"/>
      <c r="E61" s="14"/>
      <c r="F61" s="14"/>
      <c r="G61" s="15"/>
      <c r="H61" s="14"/>
      <c r="I61" s="14"/>
      <c r="J61" s="14"/>
      <c r="K61" s="14"/>
      <c r="L61" s="14"/>
      <c r="M61" s="15"/>
      <c r="N61" s="16">
        <f aca="true" t="shared" si="6" ref="N61:N73">AVERAGE(B61:M61)</f>
        <v>40.5</v>
      </c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</row>
    <row r="62" spans="1:33" ht="12.75">
      <c r="A62" s="13" t="s">
        <v>67</v>
      </c>
      <c r="B62" s="14">
        <v>25</v>
      </c>
      <c r="C62" s="14">
        <v>21</v>
      </c>
      <c r="D62" s="14"/>
      <c r="E62" s="14"/>
      <c r="F62" s="14"/>
      <c r="G62" s="15"/>
      <c r="H62" s="14"/>
      <c r="I62" s="14"/>
      <c r="J62" s="14"/>
      <c r="K62" s="14"/>
      <c r="L62" s="14"/>
      <c r="M62" s="15"/>
      <c r="N62" s="16">
        <f t="shared" si="6"/>
        <v>23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ht="12.75">
      <c r="A63" s="13" t="s">
        <v>68</v>
      </c>
      <c r="B63" s="14">
        <v>19</v>
      </c>
      <c r="C63" s="14">
        <v>24</v>
      </c>
      <c r="D63" s="14"/>
      <c r="E63" s="14"/>
      <c r="F63" s="14"/>
      <c r="G63" s="15"/>
      <c r="H63" s="14"/>
      <c r="I63" s="14"/>
      <c r="J63" s="14"/>
      <c r="K63" s="14"/>
      <c r="L63" s="14"/>
      <c r="M63" s="15"/>
      <c r="N63" s="16">
        <f t="shared" si="6"/>
        <v>21.5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ht="12.75">
      <c r="A64" s="13" t="s">
        <v>69</v>
      </c>
      <c r="B64" s="14">
        <v>42</v>
      </c>
      <c r="C64" s="14">
        <v>47</v>
      </c>
      <c r="D64" s="14"/>
      <c r="E64" s="14"/>
      <c r="F64" s="14"/>
      <c r="G64" s="15"/>
      <c r="H64" s="14"/>
      <c r="I64" s="14"/>
      <c r="J64" s="14"/>
      <c r="K64" s="14"/>
      <c r="L64" s="14"/>
      <c r="M64" s="15"/>
      <c r="N64" s="16">
        <f t="shared" si="6"/>
        <v>44.5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ht="12.75">
      <c r="A65" s="13" t="s">
        <v>70</v>
      </c>
      <c r="B65" s="14">
        <v>29</v>
      </c>
      <c r="C65" s="14">
        <v>24</v>
      </c>
      <c r="D65" s="14"/>
      <c r="E65" s="14"/>
      <c r="F65" s="14"/>
      <c r="G65" s="15"/>
      <c r="H65" s="14"/>
      <c r="I65" s="14"/>
      <c r="J65" s="14"/>
      <c r="K65" s="14"/>
      <c r="L65" s="14"/>
      <c r="M65" s="15"/>
      <c r="N65" s="16">
        <f t="shared" si="6"/>
        <v>26.5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ht="12.75">
      <c r="A66" s="13" t="s">
        <v>71</v>
      </c>
      <c r="B66" s="14">
        <v>27</v>
      </c>
      <c r="C66" s="14">
        <v>23</v>
      </c>
      <c r="D66" s="14"/>
      <c r="E66" s="14"/>
      <c r="F66" s="14"/>
      <c r="G66" s="15"/>
      <c r="H66" s="14"/>
      <c r="I66" s="14"/>
      <c r="J66" s="14"/>
      <c r="K66" s="14"/>
      <c r="L66" s="14"/>
      <c r="M66" s="15"/>
      <c r="N66" s="16">
        <f t="shared" si="6"/>
        <v>25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12.75">
      <c r="A67" s="13" t="s">
        <v>72</v>
      </c>
      <c r="B67" s="14">
        <v>17</v>
      </c>
      <c r="C67" s="14">
        <v>18</v>
      </c>
      <c r="D67" s="14"/>
      <c r="E67" s="14"/>
      <c r="F67" s="14"/>
      <c r="G67" s="15"/>
      <c r="H67" s="14"/>
      <c r="I67" s="14"/>
      <c r="J67" s="14"/>
      <c r="K67" s="14"/>
      <c r="L67" s="14"/>
      <c r="M67" s="15"/>
      <c r="N67" s="16">
        <f t="shared" si="6"/>
        <v>17.5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12.75">
      <c r="A68" s="13" t="s">
        <v>73</v>
      </c>
      <c r="B68" s="14">
        <v>25</v>
      </c>
      <c r="C68" s="14">
        <v>23</v>
      </c>
      <c r="D68" s="14"/>
      <c r="E68" s="14"/>
      <c r="F68" s="14"/>
      <c r="G68" s="7"/>
      <c r="H68" s="14"/>
      <c r="I68" s="14"/>
      <c r="J68" s="14"/>
      <c r="K68" s="14"/>
      <c r="L68" s="14"/>
      <c r="M68" s="15"/>
      <c r="N68" s="16">
        <f t="shared" si="6"/>
        <v>24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12.75">
      <c r="A69" s="50" t="s">
        <v>74</v>
      </c>
      <c r="B69" s="51">
        <v>12</v>
      </c>
      <c r="C69" s="51">
        <v>14</v>
      </c>
      <c r="D69" s="51"/>
      <c r="E69" s="51"/>
      <c r="F69" s="51"/>
      <c r="G69" s="15"/>
      <c r="H69" s="51"/>
      <c r="I69" s="51"/>
      <c r="J69" s="51"/>
      <c r="K69" s="51"/>
      <c r="L69" s="51"/>
      <c r="M69" s="52"/>
      <c r="N69" s="16">
        <f t="shared" si="6"/>
        <v>13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18.75" customHeight="1">
      <c r="A70" s="46" t="s">
        <v>75</v>
      </c>
      <c r="B70" s="53">
        <f aca="true" t="shared" si="7" ref="B70:M70">SUM(B60:B69)</f>
        <v>249</v>
      </c>
      <c r="C70" s="53">
        <f t="shared" si="7"/>
        <v>253</v>
      </c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4">
        <f t="shared" si="6"/>
        <v>251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ht="12.75">
      <c r="A71" s="13" t="s">
        <v>76</v>
      </c>
      <c r="B71" s="55">
        <v>211</v>
      </c>
      <c r="C71" s="55">
        <v>211</v>
      </c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6">
        <f t="shared" si="6"/>
        <v>211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ht="12.75">
      <c r="A72" s="13" t="s">
        <v>77</v>
      </c>
      <c r="B72" s="55">
        <v>38</v>
      </c>
      <c r="C72" s="55">
        <v>42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>
        <f t="shared" si="6"/>
        <v>40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ht="20.25" customHeight="1">
      <c r="A73" s="57" t="s">
        <v>78</v>
      </c>
      <c r="B73" s="58">
        <f aca="true" t="shared" si="8" ref="B73:M73">SUM(B35,B54,B70)</f>
        <v>11204</v>
      </c>
      <c r="C73" s="58">
        <f t="shared" si="8"/>
        <v>11272</v>
      </c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>
        <f t="shared" si="6"/>
        <v>11238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orientation="portrait" paperSize="9"/>
  <ignoredErrors>
    <ignoredError sqref="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Hildebrand, Rebecca L</dc:creator>
  <cp:keywords/>
  <dc:description/>
  <cp:lastModifiedBy>Hildebrand, Rebecca L</cp:lastModifiedBy>
  <dcterms:created xsi:type="dcterms:W3CDTF">2020-01-02T13:19:08Z</dcterms:created>
  <dcterms:modified xsi:type="dcterms:W3CDTF">2020-02-28T18:42:31Z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Fox, Jason</vt:lpwstr>
  </property>
  <property fmtid="{D5CDD505-2E9C-101B-9397-08002B2CF9AE}" pid="4" name="display_urn:schemas-microsoft-com:office:office#Auth">
    <vt:lpwstr>Fox, Jason</vt:lpwstr>
  </property>
</Properties>
</file>